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iry/Desktop/"/>
    </mc:Choice>
  </mc:AlternateContent>
  <xr:revisionPtr revIDLastSave="0" documentId="13_ncr:1_{09FFAC8C-CE10-2A40-8D74-9F684D7B46E4}" xr6:coauthVersionLast="45" xr6:coauthVersionMax="45" xr10:uidLastSave="{00000000-0000-0000-0000-000000000000}"/>
  <bookViews>
    <workbookView xWindow="0" yWindow="460" windowWidth="28800" windowHeight="16540" tabRatio="500" activeTab="1" xr2:uid="{00000000-000D-0000-FFFF-FFFF00000000}"/>
  </bookViews>
  <sheets>
    <sheet name="Annexe 5" sheetId="10" r:id="rId1"/>
    <sheet name="Annexe 6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6" l="1"/>
  <c r="D10" i="6" l="1"/>
  <c r="D30" i="6"/>
  <c r="D25" i="6"/>
  <c r="D20" i="6"/>
  <c r="D15" i="6"/>
  <c r="C31" i="6"/>
  <c r="C30" i="6" s="1"/>
  <c r="C26" i="6"/>
  <c r="C25" i="6" s="1"/>
  <c r="C21" i="6"/>
  <c r="C20" i="6" s="1"/>
  <c r="C12" i="6" s="1"/>
  <c r="C16" i="6"/>
  <c r="C15" i="6" s="1"/>
  <c r="B31" i="6"/>
  <c r="B30" i="6"/>
  <c r="B29" i="6"/>
  <c r="B26" i="6"/>
  <c r="B25" i="6"/>
  <c r="B24" i="6"/>
  <c r="B21" i="6"/>
  <c r="B20" i="6"/>
  <c r="B16" i="6"/>
  <c r="B15" i="6"/>
  <c r="B14" i="6"/>
  <c r="B19" i="6"/>
  <c r="D12" i="6" l="1"/>
  <c r="B10" i="10" l="1"/>
  <c r="C11" i="10"/>
  <c r="C7" i="10"/>
  <c r="D7" i="10"/>
  <c r="E7" i="10"/>
  <c r="F7" i="10"/>
  <c r="G7" i="10"/>
  <c r="C10" i="10"/>
  <c r="D10" i="10"/>
  <c r="E10" i="10"/>
  <c r="F10" i="10"/>
  <c r="G10" i="10"/>
  <c r="D11" i="10"/>
  <c r="E11" i="10"/>
  <c r="F11" i="10"/>
  <c r="G11" i="10"/>
  <c r="D3" i="10" l="1"/>
  <c r="E3" i="10" s="1"/>
  <c r="F3" i="10" s="1"/>
  <c r="G3" i="10" s="1"/>
</calcChain>
</file>

<file path=xl/sharedStrings.xml><?xml version="1.0" encoding="utf-8"?>
<sst xmlns="http://schemas.openxmlformats.org/spreadsheetml/2006/main" count="58" uniqueCount="41">
  <si>
    <t xml:space="preserve"> </t>
  </si>
  <si>
    <t>Ventes</t>
  </si>
  <si>
    <t>Taux de croissance des ventes</t>
  </si>
  <si>
    <t xml:space="preserve">  </t>
  </si>
  <si>
    <t xml:space="preserve">Taux d'impôt sur les sociétés </t>
  </si>
  <si>
    <t>Dotation aux amortissements</t>
  </si>
  <si>
    <t>Chiffre d’affaires 2018</t>
  </si>
  <si>
    <t>Excédent brut d’exploitation 2018</t>
  </si>
  <si>
    <t>Résultat d’exploitation 2018</t>
  </si>
  <si>
    <t>Chiffre d’affaires 2019</t>
  </si>
  <si>
    <t>Excédent brut d’exploitation 2019</t>
  </si>
  <si>
    <t>Résultat d’exploitation 2019</t>
  </si>
  <si>
    <t>Chiffre d’affaires 2020</t>
  </si>
  <si>
    <t>Excédent brut d’exploitation 2020</t>
  </si>
  <si>
    <t>Résultat d’exploitation 2020</t>
  </si>
  <si>
    <t>Besoin en fonds de roulement</t>
  </si>
  <si>
    <t xml:space="preserve">Résultat d'exploitation </t>
  </si>
  <si>
    <t>Chiffre d’affaires 2021</t>
  </si>
  <si>
    <t>Excédent brut d’exploitation 2021</t>
  </si>
  <si>
    <t>Résultat d’exploitation 2021</t>
  </si>
  <si>
    <t xml:space="preserve">En millions </t>
  </si>
  <si>
    <t>€</t>
  </si>
  <si>
    <t>Résultat net 2018, part du groupe</t>
  </si>
  <si>
    <t>Résultat net 2019, part du groupe</t>
  </si>
  <si>
    <t>Résultat net 2020, part du groupe</t>
  </si>
  <si>
    <t>Résultat net 2021, part du groupe</t>
  </si>
  <si>
    <t>Projections du groupe Europcar en M€</t>
  </si>
  <si>
    <t>Taux de croissance du résultat d'exploitation</t>
  </si>
  <si>
    <t>Marge d'exploitation</t>
  </si>
  <si>
    <t>Données sur des sociétés comparables à Europcar</t>
  </si>
  <si>
    <t>Avis</t>
  </si>
  <si>
    <t>Europcar</t>
  </si>
  <si>
    <t>$</t>
  </si>
  <si>
    <t>Hertz</t>
  </si>
  <si>
    <t>Sixt</t>
  </si>
  <si>
    <t>Capitaux propres comptables 2018</t>
  </si>
  <si>
    <t>Capitalisation boursière 22/11/19</t>
  </si>
  <si>
    <t>Investissements nets des cessions</t>
  </si>
  <si>
    <t>Dette bancaire et financière nette 2019 / EBE 2019</t>
  </si>
  <si>
    <t>Valeur de la dette bancaire et financière nette 2019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</si>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</sst>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71" formatCode="_-* #,##0\ _€_-;\-* #,##0\ _€_-;_-* &quot;-&quot;??\ _€_-;_-@_-"/>
    <numFmt numFmtId="172" formatCode="0.0;\(0.0\);0.0;&quot;n.s.&quot;"/>
    <numFmt numFmtId="173" formatCode="#,##0.0"/>
  </numFmts>
  <fonts count="10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8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i/>
      <sz val="18"/>
      <color rgb="FF000000"/>
      <name val="Calibri"/>
      <family val="2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8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9" fillId="0" borderId="0" applyFill="0" applyBorder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>
      <alignment horizontal="center"/>
    </xf>
    <xf numFmtId="0" fontId="6" fillId="0" borderId="0" xfId="0" quotePrefix="1" applyFont="1" applyAlignment="1">
      <alignment horizontal="left"/>
    </xf>
    <xf numFmtId="0" fontId="8" fillId="0" borderId="0" xfId="0" quotePrefix="1" applyFont="1" applyAlignment="1">
      <alignment horizontal="right"/>
    </xf>
    <xf numFmtId="165" fontId="0" fillId="0" borderId="0" xfId="357" applyNumberFormat="1" applyFont="1"/>
    <xf numFmtId="171" fontId="0" fillId="0" borderId="0" xfId="0" applyNumberFormat="1"/>
    <xf numFmtId="0" fontId="7" fillId="0" borderId="0" xfId="0" applyFont="1"/>
    <xf numFmtId="9" fontId="6" fillId="0" borderId="0" xfId="357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/>
    <xf numFmtId="171" fontId="6" fillId="0" borderId="0" xfId="494" quotePrefix="1" applyNumberFormat="1" applyFont="1" applyAlignment="1">
      <alignment horizontal="center"/>
    </xf>
    <xf numFmtId="1" fontId="6" fillId="0" borderId="0" xfId="0" quotePrefix="1" applyNumberFormat="1" applyFont="1" applyAlignment="1">
      <alignment horizontal="center"/>
    </xf>
    <xf numFmtId="165" fontId="8" fillId="0" borderId="0" xfId="357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0" fillId="0" borderId="2" xfId="0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8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9" fontId="6" fillId="0" borderId="0" xfId="0" quotePrefix="1" applyNumberFormat="1" applyFont="1" applyAlignment="1">
      <alignment horizontal="center"/>
    </xf>
    <xf numFmtId="173" fontId="0" fillId="0" borderId="0" xfId="0" applyNumberFormat="1" applyAlignment="1">
      <alignment horizontal="center"/>
    </xf>
    <xf numFmtId="171" fontId="6" fillId="0" borderId="0" xfId="494" quotePrefix="1" applyNumberFormat="1" applyFont="1" applyFill="1" applyAlignment="1">
      <alignment horizontal="center"/>
    </xf>
    <xf numFmtId="1" fontId="6" fillId="0" borderId="0" xfId="0" quotePrefix="1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65" fontId="8" fillId="0" borderId="0" xfId="357" applyNumberFormat="1" applyFont="1" applyFill="1" applyAlignment="1">
      <alignment horizontal="right"/>
    </xf>
    <xf numFmtId="165" fontId="8" fillId="0" borderId="0" xfId="357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98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788" builtinId="8" hidden="1"/>
    <cellStyle name="Lien hypertexte" xfId="790" builtinId="8" hidden="1"/>
    <cellStyle name="Lien hypertexte" xfId="792" builtinId="8" hidden="1"/>
    <cellStyle name="Lien hypertexte" xfId="794" builtinId="8" hidden="1"/>
    <cellStyle name="Lien hypertexte" xfId="796" builtinId="8" hidden="1"/>
    <cellStyle name="Lien hypertexte" xfId="798" builtinId="8" hidden="1"/>
    <cellStyle name="Lien hypertexte" xfId="800" builtinId="8" hidden="1"/>
    <cellStyle name="Lien hypertexte" xfId="802" builtinId="8" hidden="1"/>
    <cellStyle name="Lien hypertexte" xfId="804" builtinId="8" hidden="1"/>
    <cellStyle name="Lien hypertexte" xfId="806" builtinId="8" hidden="1"/>
    <cellStyle name="Lien hypertexte" xfId="808" builtinId="8" hidden="1"/>
    <cellStyle name="Lien hypertexte" xfId="810" builtinId="8" hidden="1"/>
    <cellStyle name="Lien hypertexte" xfId="812" builtinId="8" hidden="1"/>
    <cellStyle name="Lien hypertexte" xfId="814" builtinId="8" hidden="1"/>
    <cellStyle name="Lien hypertexte" xfId="816" builtinId="8" hidden="1"/>
    <cellStyle name="Lien hypertexte" xfId="818" builtinId="8" hidden="1"/>
    <cellStyle name="Lien hypertexte" xfId="820" builtinId="8" hidden="1"/>
    <cellStyle name="Lien hypertexte" xfId="822" builtinId="8" hidden="1"/>
    <cellStyle name="Lien hypertexte" xfId="824" builtinId="8" hidden="1"/>
    <cellStyle name="Lien hypertexte" xfId="826" builtinId="8" hidden="1"/>
    <cellStyle name="Lien hypertexte" xfId="828" builtinId="8" hidden="1"/>
    <cellStyle name="Lien hypertexte" xfId="830" builtinId="8" hidden="1"/>
    <cellStyle name="Lien hypertexte" xfId="832" builtinId="8" hidden="1"/>
    <cellStyle name="Lien hypertexte" xfId="834" builtinId="8" hidden="1"/>
    <cellStyle name="Lien hypertexte" xfId="836" builtinId="8" hidden="1"/>
    <cellStyle name="Lien hypertexte" xfId="838" builtinId="8" hidden="1"/>
    <cellStyle name="Lien hypertexte" xfId="840" builtinId="8" hidden="1"/>
    <cellStyle name="Lien hypertexte" xfId="842" builtinId="8" hidden="1"/>
    <cellStyle name="Lien hypertexte" xfId="844" builtinId="8" hidden="1"/>
    <cellStyle name="Lien hypertexte" xfId="846" builtinId="8" hidden="1"/>
    <cellStyle name="Lien hypertexte" xfId="848" builtinId="8" hidden="1"/>
    <cellStyle name="Lien hypertexte" xfId="850" builtinId="8" hidden="1"/>
    <cellStyle name="Lien hypertexte" xfId="852" builtinId="8" hidden="1"/>
    <cellStyle name="Lien hypertexte" xfId="854" builtinId="8" hidden="1"/>
    <cellStyle name="Lien hypertexte" xfId="856" builtinId="8" hidden="1"/>
    <cellStyle name="Lien hypertexte" xfId="858" builtinId="8" hidden="1"/>
    <cellStyle name="Lien hypertexte" xfId="860" builtinId="8" hidden="1"/>
    <cellStyle name="Lien hypertexte" xfId="862" builtinId="8" hidden="1"/>
    <cellStyle name="Lien hypertexte" xfId="864" builtinId="8" hidden="1"/>
    <cellStyle name="Lien hypertexte" xfId="866" builtinId="8" hidden="1"/>
    <cellStyle name="Lien hypertexte" xfId="868" builtinId="8" hidden="1"/>
    <cellStyle name="Lien hypertexte" xfId="870" builtinId="8" hidden="1"/>
    <cellStyle name="Lien hypertexte" xfId="872" builtinId="8" hidden="1"/>
    <cellStyle name="Lien hypertexte" xfId="874" builtinId="8" hidden="1"/>
    <cellStyle name="Lien hypertexte" xfId="876" builtinId="8" hidden="1"/>
    <cellStyle name="Lien hypertexte" xfId="878" builtinId="8" hidden="1"/>
    <cellStyle name="Lien hypertexte" xfId="880" builtinId="8" hidden="1"/>
    <cellStyle name="Lien hypertexte" xfId="882" builtinId="8" hidden="1"/>
    <cellStyle name="Lien hypertexte" xfId="884" builtinId="8" hidden="1"/>
    <cellStyle name="Lien hypertexte" xfId="886" builtinId="8" hidden="1"/>
    <cellStyle name="Lien hypertexte" xfId="888" builtinId="8" hidden="1"/>
    <cellStyle name="Lien hypertexte" xfId="890" builtinId="8" hidden="1"/>
    <cellStyle name="Lien hypertexte" xfId="892" builtinId="8" hidden="1"/>
    <cellStyle name="Lien hypertexte" xfId="894" builtinId="8" hidden="1"/>
    <cellStyle name="Lien hypertexte" xfId="896" builtinId="8" hidden="1"/>
    <cellStyle name="Lien hypertexte" xfId="898" builtinId="8" hidden="1"/>
    <cellStyle name="Lien hypertexte" xfId="900" builtinId="8" hidden="1"/>
    <cellStyle name="Lien hypertexte" xfId="902" builtinId="8" hidden="1"/>
    <cellStyle name="Lien hypertexte" xfId="904" builtinId="8" hidden="1"/>
    <cellStyle name="Lien hypertexte" xfId="906" builtinId="8" hidden="1"/>
    <cellStyle name="Lien hypertexte" xfId="908" builtinId="8" hidden="1"/>
    <cellStyle name="Lien hypertexte" xfId="910" builtinId="8" hidden="1"/>
    <cellStyle name="Lien hypertexte" xfId="912" builtinId="8" hidden="1"/>
    <cellStyle name="Lien hypertexte" xfId="914" builtinId="8" hidden="1"/>
    <cellStyle name="Lien hypertexte" xfId="916" builtinId="8" hidden="1"/>
    <cellStyle name="Lien hypertexte" xfId="918" builtinId="8" hidden="1"/>
    <cellStyle name="Lien hypertexte" xfId="920" builtinId="8" hidden="1"/>
    <cellStyle name="Lien hypertexte" xfId="922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9" builtinId="9" hidden="1"/>
    <cellStyle name="Lien hypertexte visité" xfId="791" builtinId="9" hidden="1"/>
    <cellStyle name="Lien hypertexte visité" xfId="793" builtinId="9" hidden="1"/>
    <cellStyle name="Lien hypertexte visité" xfId="795" builtinId="9" hidden="1"/>
    <cellStyle name="Lien hypertexte visité" xfId="797" builtinId="9" hidden="1"/>
    <cellStyle name="Lien hypertexte visité" xfId="799" builtinId="9" hidden="1"/>
    <cellStyle name="Lien hypertexte visité" xfId="801" builtinId="9" hidden="1"/>
    <cellStyle name="Lien hypertexte visité" xfId="803" builtinId="9" hidden="1"/>
    <cellStyle name="Lien hypertexte visité" xfId="805" builtinId="9" hidden="1"/>
    <cellStyle name="Lien hypertexte visité" xfId="807" builtinId="9" hidden="1"/>
    <cellStyle name="Lien hypertexte visité" xfId="809" builtinId="9" hidden="1"/>
    <cellStyle name="Lien hypertexte visité" xfId="811" builtinId="9" hidden="1"/>
    <cellStyle name="Lien hypertexte visité" xfId="813" builtinId="9" hidden="1"/>
    <cellStyle name="Lien hypertexte visité" xfId="815" builtinId="9" hidden="1"/>
    <cellStyle name="Lien hypertexte visité" xfId="817" builtinId="9" hidden="1"/>
    <cellStyle name="Lien hypertexte visité" xfId="819" builtinId="9" hidden="1"/>
    <cellStyle name="Lien hypertexte visité" xfId="821" builtinId="9" hidden="1"/>
    <cellStyle name="Lien hypertexte visité" xfId="823" builtinId="9" hidden="1"/>
    <cellStyle name="Lien hypertexte visité" xfId="825" builtinId="9" hidden="1"/>
    <cellStyle name="Lien hypertexte visité" xfId="827" builtinId="9" hidden="1"/>
    <cellStyle name="Lien hypertexte visité" xfId="829" builtinId="9" hidden="1"/>
    <cellStyle name="Lien hypertexte visité" xfId="831" builtinId="9" hidden="1"/>
    <cellStyle name="Lien hypertexte visité" xfId="833" builtinId="9" hidden="1"/>
    <cellStyle name="Lien hypertexte visité" xfId="835" builtinId="9" hidden="1"/>
    <cellStyle name="Lien hypertexte visité" xfId="837" builtinId="9" hidden="1"/>
    <cellStyle name="Lien hypertexte visité" xfId="839" builtinId="9" hidden="1"/>
    <cellStyle name="Lien hypertexte visité" xfId="841" builtinId="9" hidden="1"/>
    <cellStyle name="Lien hypertexte visité" xfId="843" builtinId="9" hidden="1"/>
    <cellStyle name="Lien hypertexte visité" xfId="845" builtinId="9" hidden="1"/>
    <cellStyle name="Lien hypertexte visité" xfId="847" builtinId="9" hidden="1"/>
    <cellStyle name="Lien hypertexte visité" xfId="849" builtinId="9" hidden="1"/>
    <cellStyle name="Lien hypertexte visité" xfId="851" builtinId="9" hidden="1"/>
    <cellStyle name="Lien hypertexte visité" xfId="853" builtinId="9" hidden="1"/>
    <cellStyle name="Lien hypertexte visité" xfId="855" builtinId="9" hidden="1"/>
    <cellStyle name="Lien hypertexte visité" xfId="857" builtinId="9" hidden="1"/>
    <cellStyle name="Lien hypertexte visité" xfId="859" builtinId="9" hidden="1"/>
    <cellStyle name="Lien hypertexte visité" xfId="861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69" builtinId="9" hidden="1"/>
    <cellStyle name="Lien hypertexte visité" xfId="871" builtinId="9" hidden="1"/>
    <cellStyle name="Lien hypertexte visité" xfId="873" builtinId="9" hidden="1"/>
    <cellStyle name="Lien hypertexte visité" xfId="875" builtinId="9" hidden="1"/>
    <cellStyle name="Lien hypertexte visité" xfId="877" builtinId="9" hidden="1"/>
    <cellStyle name="Lien hypertexte visité" xfId="879" builtinId="9" hidden="1"/>
    <cellStyle name="Lien hypertexte visité" xfId="881" builtinId="9" hidden="1"/>
    <cellStyle name="Lien hypertexte visité" xfId="883" builtinId="9" hidden="1"/>
    <cellStyle name="Lien hypertexte visité" xfId="885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3" builtinId="9" hidden="1"/>
    <cellStyle name="Lien hypertexte visité" xfId="895" builtinId="9" hidden="1"/>
    <cellStyle name="Lien hypertexte visité" xfId="897" builtinId="9" hidden="1"/>
    <cellStyle name="Lien hypertexte visité" xfId="899" builtinId="9" hidden="1"/>
    <cellStyle name="Lien hypertexte visité" xfId="901" builtinId="9" hidden="1"/>
    <cellStyle name="Lien hypertexte visité" xfId="903" builtinId="9" hidden="1"/>
    <cellStyle name="Lien hypertexte visité" xfId="905" builtinId="9" hidden="1"/>
    <cellStyle name="Lien hypertexte visité" xfId="907" builtinId="9" hidden="1"/>
    <cellStyle name="Lien hypertexte visité" xfId="909" builtinId="9" hidden="1"/>
    <cellStyle name="Lien hypertexte visité" xfId="911" builtinId="9" hidden="1"/>
    <cellStyle name="Lien hypertexte visité" xfId="913" builtinId="9" hidden="1"/>
    <cellStyle name="Lien hypertexte visité" xfId="915" builtinId="9" hidden="1"/>
    <cellStyle name="Lien hypertexte visité" xfId="917" builtinId="9" hidden="1"/>
    <cellStyle name="Lien hypertexte visité" xfId="919" builtinId="9" hidden="1"/>
    <cellStyle name="Lien hypertexte visité" xfId="921" builtinId="9" hidden="1"/>
    <cellStyle name="Lien hypertexte visité" xfId="923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Milliers" xfId="494" builtinId="3"/>
    <cellStyle name="Normal" xfId="0" builtinId="0"/>
    <cellStyle name="OneDecimal" xfId="695" xr:uid="{00000000-0005-0000-0000-0000D2030000}"/>
    <cellStyle name="Pourcentage" xfId="35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'Annexe 6'!#REF!</c:f>
            </c:numRef>
          </c:xVal>
          <c:yVal>
            <c:numRef>
              <c:f>'Annexe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4-874E-A99C-27FEC885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314160"/>
        <c:axId val="746841312"/>
      </c:scatterChart>
      <c:valAx>
        <c:axId val="71831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6841312"/>
        <c:crosses val="autoZero"/>
        <c:crossBetween val="midCat"/>
      </c:valAx>
      <c:valAx>
        <c:axId val="74684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831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21</xdr:row>
      <xdr:rowOff>184150</xdr:rowOff>
    </xdr:from>
    <xdr:to>
      <xdr:col>14</xdr:col>
      <xdr:colOff>50800</xdr:colOff>
      <xdr:row>30</xdr:row>
      <xdr:rowOff>184150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1F026F9-98A8-3D4C-BFA5-D1ECAA9E3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6"/>
  <sheetViews>
    <sheetView topLeftCell="A21" zoomScaleNormal="100" zoomScalePageLayoutView="90" workbookViewId="0">
      <selection activeCell="A27" sqref="A27"/>
    </sheetView>
  </sheetViews>
  <sheetFormatPr baseColWidth="10" defaultColWidth="10.6640625" defaultRowHeight="24" x14ac:dyDescent="0.3"/>
  <cols>
    <col min="1" max="1" width="61.44140625" customWidth="1"/>
    <col min="2" max="2" width="9.33203125" style="33" customWidth="1"/>
    <col min="3" max="7" width="8.33203125" customWidth="1"/>
    <col min="8" max="8" width="11" customWidth="1"/>
    <col min="9" max="15" width="7.44140625" customWidth="1"/>
  </cols>
  <sheetData>
    <row r="2" spans="1:8" x14ac:dyDescent="0.3">
      <c r="A2" s="13"/>
      <c r="B2" s="30"/>
      <c r="C2" s="13"/>
      <c r="D2" s="13"/>
      <c r="E2" s="13"/>
      <c r="F2" s="13"/>
      <c r="G2" s="13"/>
    </row>
    <row r="3" spans="1:8" x14ac:dyDescent="0.3">
      <c r="A3" s="19" t="s">
        <v>26</v>
      </c>
      <c r="B3" s="5">
        <v>2018</v>
      </c>
      <c r="C3" s="5">
        <v>2019</v>
      </c>
      <c r="D3" s="5">
        <f>C3+1</f>
        <v>2020</v>
      </c>
      <c r="E3" s="5">
        <f t="shared" ref="E3:G3" si="0">D3+1</f>
        <v>2021</v>
      </c>
      <c r="F3" s="5">
        <f t="shared" si="0"/>
        <v>2022</v>
      </c>
      <c r="G3" s="5">
        <f t="shared" si="0"/>
        <v>2023</v>
      </c>
    </row>
    <row r="4" spans="1:8" x14ac:dyDescent="0.3">
      <c r="A4" s="9"/>
      <c r="B4" s="10"/>
      <c r="C4" s="14"/>
      <c r="D4" s="14"/>
      <c r="E4" s="14"/>
      <c r="F4" s="14"/>
      <c r="G4" s="14"/>
    </row>
    <row r="5" spans="1:8" x14ac:dyDescent="0.3">
      <c r="A5" s="3"/>
      <c r="B5" s="4"/>
      <c r="C5" s="4"/>
      <c r="D5" s="4"/>
      <c r="E5" s="4"/>
      <c r="F5" s="4"/>
      <c r="G5" s="4"/>
    </row>
    <row r="6" spans="1:8" x14ac:dyDescent="0.3">
      <c r="A6" s="3" t="s">
        <v>1</v>
      </c>
      <c r="B6" s="24">
        <v>2929</v>
      </c>
      <c r="C6" s="24">
        <v>2950</v>
      </c>
      <c r="D6" s="24">
        <v>3220</v>
      </c>
      <c r="E6" s="24">
        <v>3270</v>
      </c>
      <c r="F6" s="24">
        <v>3320</v>
      </c>
      <c r="G6" s="38">
        <v>3375</v>
      </c>
    </row>
    <row r="7" spans="1:8" x14ac:dyDescent="0.3">
      <c r="A7" s="27" t="s">
        <v>2</v>
      </c>
      <c r="B7" s="34">
        <v>0.21</v>
      </c>
      <c r="C7" s="29">
        <f>C6/2929-1</f>
        <v>7.1696824854898811E-3</v>
      </c>
      <c r="D7" s="29">
        <f>D6/C6-1</f>
        <v>9.1525423728813449E-2</v>
      </c>
      <c r="E7" s="29">
        <f t="shared" ref="E7:G7" si="1">E6/D6-1</f>
        <v>1.552795031055898E-2</v>
      </c>
      <c r="F7" s="29">
        <f t="shared" si="1"/>
        <v>1.5290519877675823E-2</v>
      </c>
      <c r="G7" s="29">
        <f t="shared" si="1"/>
        <v>1.6566265060240948E-2</v>
      </c>
    </row>
    <row r="8" spans="1:8" x14ac:dyDescent="0.3">
      <c r="A8" s="3"/>
      <c r="B8" s="4"/>
      <c r="C8" s="4"/>
      <c r="D8" s="4"/>
      <c r="E8" s="4"/>
      <c r="F8" s="4"/>
      <c r="G8" s="4"/>
    </row>
    <row r="9" spans="1:8" x14ac:dyDescent="0.3">
      <c r="A9" s="15" t="s">
        <v>16</v>
      </c>
      <c r="B9" s="31">
        <v>301</v>
      </c>
      <c r="C9" s="24">
        <v>230</v>
      </c>
      <c r="D9" s="38">
        <v>243</v>
      </c>
      <c r="E9" s="38">
        <v>265</v>
      </c>
      <c r="F9" s="38">
        <v>276</v>
      </c>
      <c r="G9" s="38">
        <v>283</v>
      </c>
    </row>
    <row r="10" spans="1:8" x14ac:dyDescent="0.3">
      <c r="A10" s="16" t="s">
        <v>28</v>
      </c>
      <c r="B10" s="26">
        <f>B9/B6</f>
        <v>0.10276544895868897</v>
      </c>
      <c r="C10" s="26">
        <f>C9/C6</f>
        <v>7.796610169491526E-2</v>
      </c>
      <c r="D10" s="41">
        <f t="shared" ref="D10:G10" si="2">D9/D6</f>
        <v>7.5465838509316777E-2</v>
      </c>
      <c r="E10" s="41">
        <f t="shared" si="2"/>
        <v>8.1039755351681952E-2</v>
      </c>
      <c r="F10" s="41">
        <f t="shared" si="2"/>
        <v>8.3132530120481926E-2</v>
      </c>
      <c r="G10" s="41">
        <f t="shared" si="2"/>
        <v>8.3851851851851858E-2</v>
      </c>
    </row>
    <row r="11" spans="1:8" x14ac:dyDescent="0.3">
      <c r="A11" s="16" t="s">
        <v>27</v>
      </c>
      <c r="B11" s="26">
        <v>0.35</v>
      </c>
      <c r="C11" s="26">
        <f>(C9/B9)-1</f>
        <v>-0.23588039867109634</v>
      </c>
      <c r="D11" s="41">
        <f>(D9/C9)-1</f>
        <v>5.6521739130434678E-2</v>
      </c>
      <c r="E11" s="41">
        <f t="shared" ref="E11:G11" si="3">(E9/D9)-1</f>
        <v>9.0534979423868345E-2</v>
      </c>
      <c r="F11" s="41">
        <f t="shared" si="3"/>
        <v>4.1509433962264142E-2</v>
      </c>
      <c r="G11" s="42">
        <f t="shared" si="3"/>
        <v>2.5362318840579601E-2</v>
      </c>
    </row>
    <row r="12" spans="1:8" x14ac:dyDescent="0.3">
      <c r="A12" s="16"/>
      <c r="B12" s="36"/>
      <c r="C12" s="20"/>
      <c r="D12" s="43"/>
      <c r="E12" s="43"/>
      <c r="F12" s="43"/>
      <c r="G12" s="43"/>
    </row>
    <row r="13" spans="1:8" x14ac:dyDescent="0.3">
      <c r="A13" s="7" t="s">
        <v>5</v>
      </c>
      <c r="B13" s="4">
        <v>373</v>
      </c>
      <c r="C13" s="24">
        <v>370</v>
      </c>
      <c r="D13" s="38">
        <v>400</v>
      </c>
      <c r="E13" s="38">
        <v>420</v>
      </c>
      <c r="F13" s="38">
        <v>410</v>
      </c>
      <c r="G13" s="38">
        <v>400</v>
      </c>
      <c r="H13" s="18" t="s">
        <v>0</v>
      </c>
    </row>
    <row r="14" spans="1:8" x14ac:dyDescent="0.3">
      <c r="A14" s="3"/>
      <c r="B14" s="4"/>
      <c r="C14" s="4"/>
      <c r="D14" s="43"/>
      <c r="E14" s="43"/>
      <c r="F14" s="43"/>
      <c r="G14" s="43"/>
    </row>
    <row r="15" spans="1:8" x14ac:dyDescent="0.3">
      <c r="A15" s="9"/>
      <c r="B15" s="10"/>
      <c r="C15" s="10"/>
      <c r="D15" s="44"/>
      <c r="E15" s="44"/>
      <c r="F15" s="44"/>
      <c r="G15" s="44"/>
    </row>
    <row r="16" spans="1:8" x14ac:dyDescent="0.3">
      <c r="A16" s="3"/>
      <c r="B16" s="4"/>
      <c r="C16" s="4" t="s">
        <v>0</v>
      </c>
      <c r="D16" s="43" t="s">
        <v>0</v>
      </c>
      <c r="E16" s="43" t="s">
        <v>0</v>
      </c>
      <c r="F16" s="43" t="s">
        <v>3</v>
      </c>
      <c r="G16" s="43" t="s">
        <v>0</v>
      </c>
    </row>
    <row r="17" spans="1:8" x14ac:dyDescent="0.3">
      <c r="A17" s="3"/>
      <c r="B17" s="4"/>
      <c r="C17" s="4"/>
      <c r="D17" s="43"/>
      <c r="E17" s="43"/>
      <c r="F17" s="43"/>
      <c r="G17" s="43"/>
    </row>
    <row r="18" spans="1:8" x14ac:dyDescent="0.3">
      <c r="A18" s="11"/>
      <c r="B18" s="12"/>
      <c r="C18" s="12"/>
      <c r="D18" s="45"/>
      <c r="E18" s="45"/>
      <c r="F18" s="45"/>
      <c r="G18" s="45"/>
    </row>
    <row r="19" spans="1:8" x14ac:dyDescent="0.3">
      <c r="A19" s="3" t="s">
        <v>15</v>
      </c>
      <c r="B19" s="4">
        <v>-179</v>
      </c>
      <c r="C19" s="25">
        <v>-180</v>
      </c>
      <c r="D19" s="39">
        <v>-200</v>
      </c>
      <c r="E19" s="39">
        <v>-202</v>
      </c>
      <c r="F19" s="39">
        <v>-205</v>
      </c>
      <c r="G19" s="39">
        <v>-210</v>
      </c>
    </row>
    <row r="20" spans="1:8" x14ac:dyDescent="0.3">
      <c r="A20" s="3"/>
      <c r="B20" s="4"/>
      <c r="C20" s="6"/>
      <c r="D20" s="40"/>
      <c r="E20" s="40"/>
      <c r="F20" s="40"/>
      <c r="G20" s="40"/>
    </row>
    <row r="21" spans="1:8" x14ac:dyDescent="0.3">
      <c r="A21" s="3" t="s">
        <v>37</v>
      </c>
      <c r="B21" s="4">
        <v>442</v>
      </c>
      <c r="C21" s="24">
        <v>430</v>
      </c>
      <c r="D21" s="38">
        <v>540</v>
      </c>
      <c r="E21" s="38">
        <v>415</v>
      </c>
      <c r="F21" s="38">
        <v>410</v>
      </c>
      <c r="G21" s="38">
        <v>405</v>
      </c>
      <c r="H21" s="18" t="s">
        <v>0</v>
      </c>
    </row>
    <row r="22" spans="1:8" x14ac:dyDescent="0.3">
      <c r="A22" s="3"/>
      <c r="B22" s="4"/>
      <c r="C22" s="6" t="s">
        <v>0</v>
      </c>
      <c r="D22" s="40" t="s">
        <v>0</v>
      </c>
      <c r="E22" s="40" t="s">
        <v>0</v>
      </c>
      <c r="F22" s="40" t="s">
        <v>0</v>
      </c>
      <c r="G22" s="40" t="s">
        <v>0</v>
      </c>
    </row>
    <row r="23" spans="1:8" x14ac:dyDescent="0.3">
      <c r="A23" s="3" t="s">
        <v>4</v>
      </c>
      <c r="B23" s="35">
        <v>0.27</v>
      </c>
      <c r="C23" s="20">
        <v>0.26</v>
      </c>
      <c r="D23" s="20">
        <v>0.26</v>
      </c>
      <c r="E23" s="20">
        <v>0.26</v>
      </c>
      <c r="F23" s="20">
        <v>0.26</v>
      </c>
      <c r="G23" s="20">
        <v>0.26</v>
      </c>
    </row>
    <row r="24" spans="1:8" x14ac:dyDescent="0.3">
      <c r="A24" s="1"/>
      <c r="B24" s="32"/>
      <c r="C24" s="1"/>
      <c r="D24" s="1"/>
      <c r="E24" s="1"/>
      <c r="F24" s="1"/>
      <c r="G24" s="1"/>
    </row>
    <row r="26" spans="1:8" x14ac:dyDescent="0.3">
      <c r="A26" t="s"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tabSelected="1" workbookViewId="0">
      <selection activeCell="A35" sqref="A35:XFD78"/>
    </sheetView>
  </sheetViews>
  <sheetFormatPr baseColWidth="10" defaultColWidth="10.6640625" defaultRowHeight="24" x14ac:dyDescent="0.3"/>
  <cols>
    <col min="1" max="1" width="43.109375" customWidth="1"/>
    <col min="2" max="5" width="15.77734375" customWidth="1"/>
    <col min="6" max="6" width="11.6640625" bestFit="1" customWidth="1"/>
    <col min="7" max="7" width="32.44140625" customWidth="1"/>
    <col min="8" max="8" width="22.109375" customWidth="1"/>
    <col min="9" max="9" width="10" customWidth="1"/>
    <col min="10" max="12" width="11.109375" customWidth="1"/>
    <col min="13" max="13" width="11" customWidth="1"/>
    <col min="14" max="15" width="10" customWidth="1"/>
  </cols>
  <sheetData>
    <row r="1" spans="1:5" x14ac:dyDescent="0.3">
      <c r="A1" t="s">
        <v>29</v>
      </c>
    </row>
    <row r="4" spans="1:5" s="22" customFormat="1" ht="22" customHeight="1" x14ac:dyDescent="0.3">
      <c r="B4" s="22" t="s">
        <v>31</v>
      </c>
      <c r="C4" s="22" t="s">
        <v>30</v>
      </c>
      <c r="D4" s="22" t="s">
        <v>33</v>
      </c>
      <c r="E4" s="22" t="s">
        <v>34</v>
      </c>
    </row>
    <row r="5" spans="1:5" s="22" customFormat="1" x14ac:dyDescent="0.3">
      <c r="A5" s="22" t="s">
        <v>20</v>
      </c>
      <c r="B5" s="28" t="s">
        <v>21</v>
      </c>
      <c r="C5" s="28" t="s">
        <v>32</v>
      </c>
      <c r="D5" s="28" t="s">
        <v>32</v>
      </c>
      <c r="E5" s="28" t="s">
        <v>21</v>
      </c>
    </row>
    <row r="6" spans="1:5" s="22" customFormat="1" x14ac:dyDescent="0.3">
      <c r="B6" s="28" t="s">
        <v>0</v>
      </c>
      <c r="C6" s="28"/>
      <c r="D6" s="28"/>
      <c r="E6" s="28"/>
    </row>
    <row r="7" spans="1:5" x14ac:dyDescent="0.3">
      <c r="B7" s="21"/>
      <c r="C7" s="21"/>
      <c r="D7" s="21"/>
      <c r="E7" s="21"/>
    </row>
    <row r="8" spans="1:5" x14ac:dyDescent="0.3">
      <c r="A8" t="s">
        <v>36</v>
      </c>
      <c r="B8" s="21">
        <v>608</v>
      </c>
      <c r="C8" s="21">
        <v>2160</v>
      </c>
      <c r="D8" s="21">
        <v>2220</v>
      </c>
      <c r="E8" s="21">
        <v>3550</v>
      </c>
    </row>
    <row r="9" spans="1:5" x14ac:dyDescent="0.3">
      <c r="A9" t="s">
        <v>35</v>
      </c>
      <c r="B9" s="21">
        <v>889</v>
      </c>
      <c r="C9" s="21">
        <v>414</v>
      </c>
      <c r="D9" s="21">
        <v>1061</v>
      </c>
      <c r="E9" s="21">
        <v>1318</v>
      </c>
    </row>
    <row r="10" spans="1:5" x14ac:dyDescent="0.3">
      <c r="A10" t="s">
        <v>39</v>
      </c>
      <c r="B10" s="21" t="s">
        <v>40</v>
      </c>
      <c r="C10" s="21">
        <v>13935</v>
      </c>
      <c r="D10" s="21">
        <f>-1127+16324</f>
        <v>15197</v>
      </c>
      <c r="E10" s="21">
        <v>2594</v>
      </c>
    </row>
    <row r="11" spans="1:5" x14ac:dyDescent="0.3">
      <c r="B11" s="21"/>
      <c r="C11" s="21"/>
      <c r="D11" s="21"/>
      <c r="E11" s="21"/>
    </row>
    <row r="12" spans="1:5" x14ac:dyDescent="0.3">
      <c r="A12" t="s">
        <v>38</v>
      </c>
      <c r="B12" s="37" t="s">
        <v>40</v>
      </c>
      <c r="C12" s="37">
        <f t="shared" ref="C12:E12" si="0">C10/C20</f>
        <v>5.1081378299120237</v>
      </c>
      <c r="D12" s="37">
        <f t="shared" si="0"/>
        <v>4.4344908082871317</v>
      </c>
      <c r="E12" s="37">
        <f t="shared" si="0"/>
        <v>2.5406464250734575</v>
      </c>
    </row>
    <row r="13" spans="1:5" x14ac:dyDescent="0.3">
      <c r="B13" s="21"/>
      <c r="C13" s="21"/>
      <c r="D13" s="21"/>
      <c r="E13" s="21"/>
    </row>
    <row r="14" spans="1:5" x14ac:dyDescent="0.3">
      <c r="A14" t="s">
        <v>6</v>
      </c>
      <c r="B14" s="21">
        <f>'Annexe 5'!B6</f>
        <v>2929</v>
      </c>
      <c r="C14" s="21">
        <v>9124</v>
      </c>
      <c r="D14" s="21">
        <v>9505</v>
      </c>
      <c r="E14" s="21">
        <v>2930</v>
      </c>
    </row>
    <row r="15" spans="1:5" x14ac:dyDescent="0.3">
      <c r="A15" t="s">
        <v>7</v>
      </c>
      <c r="B15" s="21">
        <f>'Annexe 5'!B9+'Annexe 5'!B13</f>
        <v>674</v>
      </c>
      <c r="C15" s="21">
        <f>C16+1974+256</f>
        <v>2755</v>
      </c>
      <c r="D15" s="21">
        <f>2690+D16</f>
        <v>3213</v>
      </c>
      <c r="E15" s="21">
        <v>921</v>
      </c>
    </row>
    <row r="16" spans="1:5" x14ac:dyDescent="0.3">
      <c r="A16" t="s">
        <v>8</v>
      </c>
      <c r="B16" s="21">
        <f>'Annexe 5'!B9</f>
        <v>301</v>
      </c>
      <c r="C16" s="21">
        <f>781-256</f>
        <v>525</v>
      </c>
      <c r="D16" s="21">
        <v>523</v>
      </c>
      <c r="E16" s="21">
        <v>373</v>
      </c>
    </row>
    <row r="17" spans="1:7" x14ac:dyDescent="0.3">
      <c r="A17" t="s">
        <v>22</v>
      </c>
      <c r="B17" s="21">
        <v>139</v>
      </c>
      <c r="C17" s="21">
        <v>292</v>
      </c>
      <c r="D17" s="21">
        <v>-13</v>
      </c>
      <c r="E17" s="21">
        <v>251</v>
      </c>
    </row>
    <row r="18" spans="1:7" x14ac:dyDescent="0.3">
      <c r="B18" s="21"/>
      <c r="C18" s="21"/>
      <c r="D18" s="21"/>
    </row>
    <row r="19" spans="1:7" x14ac:dyDescent="0.3">
      <c r="A19" t="s">
        <v>9</v>
      </c>
      <c r="B19" s="21">
        <f>'Annexe 5'!C6</f>
        <v>2950</v>
      </c>
      <c r="C19" s="21">
        <v>9132</v>
      </c>
      <c r="D19" s="21">
        <v>9806</v>
      </c>
      <c r="E19" s="21">
        <v>3628</v>
      </c>
    </row>
    <row r="20" spans="1:7" x14ac:dyDescent="0.3">
      <c r="A20" t="s">
        <v>10</v>
      </c>
      <c r="B20" s="21">
        <f>'Annexe 5'!C9+'Annexe 5'!C13</f>
        <v>600</v>
      </c>
      <c r="C20" s="21">
        <f>C21+1939+250</f>
        <v>2728</v>
      </c>
      <c r="D20" s="21">
        <f>D21+2572</f>
        <v>3427</v>
      </c>
      <c r="E20" s="21">
        <v>1021</v>
      </c>
    </row>
    <row r="21" spans="1:7" x14ac:dyDescent="0.3">
      <c r="A21" t="s">
        <v>11</v>
      </c>
      <c r="B21" s="21">
        <f>'Annexe 5'!C9</f>
        <v>230</v>
      </c>
      <c r="C21" s="21">
        <f>789-250</f>
        <v>539</v>
      </c>
      <c r="D21" s="21">
        <v>855</v>
      </c>
      <c r="E21" s="21">
        <v>375</v>
      </c>
    </row>
    <row r="22" spans="1:7" x14ac:dyDescent="0.3">
      <c r="A22" t="s">
        <v>23</v>
      </c>
      <c r="B22" s="21">
        <v>31</v>
      </c>
      <c r="C22" s="21">
        <v>265</v>
      </c>
      <c r="D22" s="21">
        <v>175</v>
      </c>
      <c r="E22" s="21">
        <v>226</v>
      </c>
    </row>
    <row r="23" spans="1:7" x14ac:dyDescent="0.3">
      <c r="B23" s="21" t="s">
        <v>0</v>
      </c>
      <c r="C23" s="21"/>
      <c r="D23" s="21"/>
      <c r="E23" s="21"/>
    </row>
    <row r="24" spans="1:7" x14ac:dyDescent="0.3">
      <c r="A24" t="s">
        <v>12</v>
      </c>
      <c r="B24" s="21">
        <f>'Annexe 5'!D6</f>
        <v>3220</v>
      </c>
      <c r="C24" s="21">
        <v>9282</v>
      </c>
      <c r="D24" s="21">
        <v>10164</v>
      </c>
      <c r="E24" s="21">
        <v>3864</v>
      </c>
      <c r="G24" s="17"/>
    </row>
    <row r="25" spans="1:7" x14ac:dyDescent="0.3">
      <c r="A25" t="s">
        <v>13</v>
      </c>
      <c r="B25" s="21">
        <f>'Annexe 5'!D9+'Annexe 5'!D13</f>
        <v>643</v>
      </c>
      <c r="C25" s="21">
        <f>C26+2196+219</f>
        <v>2911</v>
      </c>
      <c r="D25" s="21">
        <f>D26+2671</f>
        <v>3739</v>
      </c>
      <c r="E25" s="21">
        <v>1098</v>
      </c>
      <c r="G25" s="17"/>
    </row>
    <row r="26" spans="1:7" x14ac:dyDescent="0.3">
      <c r="A26" t="s">
        <v>14</v>
      </c>
      <c r="B26" s="21">
        <f>'Annexe 5'!D9</f>
        <v>243</v>
      </c>
      <c r="C26" s="21">
        <f>715-219</f>
        <v>496</v>
      </c>
      <c r="D26" s="21">
        <v>1068</v>
      </c>
      <c r="E26" s="21">
        <v>394</v>
      </c>
      <c r="G26" s="17"/>
    </row>
    <row r="27" spans="1:7" x14ac:dyDescent="0.3">
      <c r="A27" s="3" t="s">
        <v>24</v>
      </c>
      <c r="B27" s="21">
        <v>48</v>
      </c>
      <c r="C27" s="21">
        <v>223</v>
      </c>
      <c r="D27" s="21">
        <v>187</v>
      </c>
      <c r="E27" s="21">
        <v>237</v>
      </c>
      <c r="F27" s="2"/>
      <c r="G27" s="17"/>
    </row>
    <row r="28" spans="1:7" x14ac:dyDescent="0.3">
      <c r="B28" s="21" t="s">
        <v>0</v>
      </c>
      <c r="C28" s="21"/>
      <c r="D28" s="21"/>
      <c r="E28" s="21"/>
      <c r="F28" s="2"/>
      <c r="G28" s="17"/>
    </row>
    <row r="29" spans="1:7" x14ac:dyDescent="0.3">
      <c r="A29" t="s">
        <v>17</v>
      </c>
      <c r="B29" s="21">
        <f>'Annexe 5'!E6</f>
        <v>3270</v>
      </c>
      <c r="C29" s="21">
        <v>9358</v>
      </c>
      <c r="D29" s="21">
        <v>10503</v>
      </c>
      <c r="E29" s="21">
        <v>3864</v>
      </c>
      <c r="F29" s="2"/>
      <c r="G29" s="17"/>
    </row>
    <row r="30" spans="1:7" x14ac:dyDescent="0.3">
      <c r="A30" t="s">
        <v>18</v>
      </c>
      <c r="B30" s="21">
        <f>'Annexe 5'!E9+'Annexe 5'!E13</f>
        <v>685</v>
      </c>
      <c r="C30" s="21">
        <f>C31+2259+251</f>
        <v>2996</v>
      </c>
      <c r="D30" s="21">
        <f>2798+D31</f>
        <v>3955</v>
      </c>
      <c r="E30" s="21">
        <v>1182</v>
      </c>
      <c r="F30" s="2"/>
      <c r="G30" s="17"/>
    </row>
    <row r="31" spans="1:7" x14ac:dyDescent="0.3">
      <c r="A31" t="s">
        <v>19</v>
      </c>
      <c r="B31" s="21">
        <f>'Annexe 5'!E9</f>
        <v>265</v>
      </c>
      <c r="C31" s="21">
        <f>707-221</f>
        <v>486</v>
      </c>
      <c r="D31" s="21">
        <v>1157</v>
      </c>
      <c r="E31" s="21">
        <v>429</v>
      </c>
      <c r="F31" s="2"/>
      <c r="G31" s="17"/>
    </row>
    <row r="32" spans="1:7" x14ac:dyDescent="0.3">
      <c r="A32" s="3" t="s">
        <v>25</v>
      </c>
      <c r="B32" s="21">
        <v>103</v>
      </c>
      <c r="C32" s="21">
        <v>212</v>
      </c>
      <c r="D32" s="21">
        <v>224</v>
      </c>
      <c r="E32" s="21">
        <v>259</v>
      </c>
      <c r="F32" s="2"/>
      <c r="G32" s="17"/>
    </row>
    <row r="33" spans="1:7" x14ac:dyDescent="0.3">
      <c r="B33" s="21"/>
      <c r="C33" s="21"/>
      <c r="D33" s="21"/>
      <c r="E33" s="21"/>
      <c r="F33" s="2"/>
      <c r="G33" s="17"/>
    </row>
    <row r="34" spans="1:7" x14ac:dyDescent="0.3">
      <c r="F34" s="8"/>
      <c r="G34" s="17"/>
    </row>
    <row r="35" spans="1:7" x14ac:dyDescent="0.3">
      <c r="A35" s="23"/>
      <c r="B35" s="23"/>
      <c r="C35" s="23"/>
      <c r="D35" s="23"/>
      <c r="E35" s="23"/>
      <c r="F35" s="23"/>
      <c r="G35" s="23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 5</vt:lpstr>
      <vt:lpstr>Annexe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quiry</dc:creator>
  <cp:lastModifiedBy>Pascal QUIRY</cp:lastModifiedBy>
  <cp:lastPrinted>2014-01-07T20:36:59Z</cp:lastPrinted>
  <dcterms:created xsi:type="dcterms:W3CDTF">2013-10-13T07:30:51Z</dcterms:created>
  <dcterms:modified xsi:type="dcterms:W3CDTF">2020-03-22T11:37:11Z</dcterms:modified>
</cp:coreProperties>
</file>